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6щая маркетологи\2025\Проекты\TS-400\Лот 1\"/>
    </mc:Choice>
  </mc:AlternateContent>
  <xr:revisionPtr revIDLastSave="0" documentId="13_ncr:1_{887D88A9-BAF3-44FE-AE2B-7F62D61BF91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Лист1!$A$1:$M$25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1" l="1"/>
  <c r="M10" i="1"/>
  <c r="H13" i="1"/>
  <c r="I13" i="1" s="1"/>
  <c r="J13" i="1" s="1"/>
  <c r="H10" i="1"/>
  <c r="I10" i="1" s="1"/>
  <c r="J10" i="1" s="1"/>
  <c r="M16" i="1" l="1"/>
</calcChain>
</file>

<file path=xl/sharedStrings.xml><?xml version="1.0" encoding="utf-8"?>
<sst xmlns="http://schemas.openxmlformats.org/spreadsheetml/2006/main" count="53" uniqueCount="39">
  <si>
    <t>Основные характеристики объекта закупки</t>
  </si>
  <si>
    <t>Используемый метод определения НМЦК с обоснованием</t>
  </si>
  <si>
    <t>Изложены в Техническом задании</t>
  </si>
  <si>
    <t>Наименование источника информации</t>
  </si>
  <si>
    <t>Реквизиты документов</t>
  </si>
  <si>
    <t>Адрес (ссылка) в сети «Интернет»</t>
  </si>
  <si>
    <t>Ед. изм.</t>
  </si>
  <si>
    <t xml:space="preserve">Кол-во
(V)
</t>
  </si>
  <si>
    <t xml:space="preserve">Среднее квадратичное отклонение 
</t>
  </si>
  <si>
    <t>Заказчик</t>
  </si>
  <si>
    <t>ОБОСНОВАНИЕ НАЧАЛЬНОЙ (МАКСИМАЛЬНОЙ) ЦЕНЫ КОНТРАКТА</t>
  </si>
  <si>
    <t>Расчет начальной (максимальной) цены контракта</t>
  </si>
  <si>
    <t>Наименование товара</t>
  </si>
  <si>
    <t>Коммерческое предложение</t>
  </si>
  <si>
    <t>—</t>
  </si>
  <si>
    <t>Совокупность цен, используемых в расчете при определении НМЦК, принимается однородной.</t>
  </si>
  <si>
    <t>(должность)</t>
  </si>
  <si>
    <t>"___" ______________ 20___ г.</t>
  </si>
  <si>
    <t>Цена за ед.(Цi), без НДС, руб.</t>
  </si>
  <si>
    <t xml:space="preserve">Коэффициент вариации
 </t>
  </si>
  <si>
    <t>Размер НДС, %</t>
  </si>
  <si>
    <t>Государственное бюджетное учреждение здравоохранения Пермского края "Городская клиническая больница им. М.А. Тверье"</t>
  </si>
  <si>
    <t xml:space="preserve"> </t>
  </si>
  <si>
    <t>Метод сопоставимых рыночных цен (анализа рынка), установленный в соответствии с порядком определения начальной (максимальной) цены контракта, цены контракта, заключаемого с единственным поставщиком (подрядчиком, исполнителем), и начальной цены единицы товара, работы, услуги при осуществлении закупок медицинских изделий, утвержденным Приказом Министерства здравоохранения Российской Федерации от 15 мая 2020 года № 450н «Об утверждении порядка определения начальной (максимальной) цены контракта, цены контракта, заключаемого с единственным поставщиком (подрядчиком, исполнителем), и начальной цены единицы товара, работы, услуги при осуществлении закупок медицинских изделий».</t>
  </si>
  <si>
    <t xml:space="preserve">Средневзвешенная цена единицы медицинского изделия без учета НДС, руб.
(Ц = СРЗНАЧ(Цi+…+Цn)
</t>
  </si>
  <si>
    <t>Начальная (максимальная) цена контракта, руб.*</t>
  </si>
  <si>
    <t>Начальная цена единицы медицинского изделия с НДС, руб.**</t>
  </si>
  <si>
    <t>Работник контрактной службы:</t>
  </si>
  <si>
    <t>_______________/Мокрушина Оксана Николаевна/</t>
  </si>
  <si>
    <t>** Закупаемое медицинское изделие не включено в перечень медицинских товаров, реализация которых на территории Российской Федерации и ввоз которых на территорию Российской Федерации и иные территории, находящиеся под ее юрисдикцией, не подлежат обложению (освобождаются от обложения) налогом на добавленную стоимость, утвержденный постановлением Правительства РФ от 30.09.2015 № 1042 (ред. от 11.07.2020) "Об утверждении перечня медицинских товаров, реализация которых на территории Российской Федерации и ввоз которых на территорию Российской Федерации и иные территории, находящиеся под ее юрисдикцией, не подлежат обложению (освобождаются от обложения) налогом на добавленную стоимость"), а также включено в перечень кодов медицинских товаров в соответствии с общероссийским классификатором продукции по видам экономической деятельности, облагаемых налогом на добавленную стоимость по налоговой ставке 10 процентов при их реализации, утвержденный постановлением Правительства Российской Федерации от 15 сентября 2008 г. № 688 «Об утверждении перечней кодов медицинских товаров, облагаемых налогом на добавленную стоимость по налоговой ставке 10 процентов».</t>
  </si>
  <si>
    <t xml:space="preserve">* В соответствии с п.9 Порядка определения начальной (максимальной) цены контракта, цены контракта, заключаемого с единственным поставщиком (подрядчиком, исполнителем), и начальной цены единицы товара, работы, услуги при осуществлении закупок медицинских изделий, утвержденного Приказом Министерства здравоохранения Российской Федерации от 15 мая 2020 года № 450н «Об утверждении порядка определения начальной (максимальной) цены контракта, цены контракта, заключаемого с единственным поставщиком (подрядчиком, исполнителем), и начальной цены единицы товара, работы, услуги при осуществлении закупок медицинских изделий»(для расчета НЦЕ использовано наименьшее по значению ценовое предложение) </t>
  </si>
  <si>
    <t>Поставка расходных материалов для автоматического коагулометра «Technology Solution 400» лот 1</t>
  </si>
  <si>
    <t>Протромбиновое время (ПВ) ИВД, набор, анализ образования сгустка, 100мл</t>
  </si>
  <si>
    <t>Активированное частичное тромбопластиновое время ИВД, набор, анализ образования сгустка, 800 тестов</t>
  </si>
  <si>
    <t>№ 556 от 03.09.25</t>
  </si>
  <si>
    <t>№ 558 от 03.09.25</t>
  </si>
  <si>
    <t>№ 560 от 03.09.25</t>
  </si>
  <si>
    <t>Набор</t>
  </si>
  <si>
    <t>Дата подготовки обоснования НМЦК: "23" сентября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</si>
</sst>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#\ ###\ ##0.0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ourier New"/>
      <family val="3"/>
      <charset val="204"/>
    </font>
    <font>
      <b/>
      <sz val="8"/>
      <name val="Courier New"/>
      <family val="3"/>
      <charset val="204"/>
    </font>
    <font>
      <b/>
      <sz val="8"/>
      <name val="Courier New"/>
      <family val="3"/>
      <charset val="204"/>
    </font>
    <font>
      <sz val="8"/>
      <name val="Courier New"/>
      <family val="3"/>
      <charset val="204"/>
    </font>
    <font>
      <sz val="8"/>
      <name val="Courier New"/>
      <family val="3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5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2" fontId="0" fillId="0" borderId="0" xfId="0" applyNumberFormat="1" applyAlignment="1">
      <alignment horizontal="left" vertical="top" wrapText="1"/>
    </xf>
    <xf numFmtId="2" fontId="1" fillId="0" borderId="0" xfId="0" applyNumberFormat="1" applyFont="1"/>
    <xf numFmtId="0" fontId="2" fillId="0" borderId="0" xfId="0" applyFont="1" applyAlignment="1">
      <alignment horizontal="center" vertical="top" wrapText="1"/>
    </xf>
    <xf numFmtId="2" fontId="2" fillId="0" borderId="0" xfId="0" applyNumberFormat="1" applyFont="1" applyAlignment="1">
      <alignment horizontal="left" vertical="top" wrapText="1"/>
    </xf>
    <xf numFmtId="0" fontId="0" fillId="0" borderId="0" xfId="0" applyAlignment="1">
      <alignment vertical="top" wrapText="1"/>
    </xf>
    <xf numFmtId="164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left" vertical="center"/>
    </xf>
    <xf numFmtId="164" fontId="4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5" fillId="0" borderId="8" xfId="0" applyFont="1" applyBorder="1" applyAlignment="1">
      <alignment horizontal="left" vertical="top"/>
    </xf>
    <xf numFmtId="0" fontId="2" fillId="0" borderId="0" xfId="0" applyFont="1" applyAlignment="1">
      <alignment horizontal="justify" vertical="top"/>
    </xf>
    <xf numFmtId="0" fontId="5" fillId="0" borderId="0" xfId="0" applyFont="1" applyAlignment="1">
      <alignment horizontal="justify" vertical="top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93325</xdr:colOff>
      <xdr:row>7</xdr:row>
      <xdr:rowOff>593629</xdr:rowOff>
    </xdr:from>
    <xdr:to>
      <xdr:col>8</xdr:col>
      <xdr:colOff>795000</xdr:colOff>
      <xdr:row>7</xdr:row>
      <xdr:rowOff>871124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id="{06939F4B-5093-4885-9443-CFEE0B1ED69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55242" y="2435129"/>
          <a:ext cx="701675" cy="2774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74083</xdr:colOff>
      <xdr:row>7</xdr:row>
      <xdr:rowOff>478175</xdr:rowOff>
    </xdr:from>
    <xdr:to>
      <xdr:col>9</xdr:col>
      <xdr:colOff>783378</xdr:colOff>
      <xdr:row>7</xdr:row>
      <xdr:rowOff>755670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0AED7372-1572-4B00-8642-57DC00CFD5C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8500" y="2319675"/>
          <a:ext cx="709295" cy="2774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5"/>
  <sheetViews>
    <sheetView tabSelected="1" zoomScaleNormal="100" workbookViewId="0">
      <selection activeCell="F23" sqref="F23"/>
    </sheetView>
  </sheetViews>
  <sheetFormatPr defaultColWidth="9.140625" defaultRowHeight="15" x14ac:dyDescent="0.25"/>
  <cols>
    <col min="1" max="1" width="28" style="1" customWidth="1"/>
    <col min="2" max="2" width="14.140625" style="1" customWidth="1"/>
    <col min="3" max="3" width="13.7109375" style="1" customWidth="1"/>
    <col min="4" max="4" width="14.42578125" style="1" customWidth="1"/>
    <col min="5" max="6" width="12.28515625" style="1" customWidth="1"/>
    <col min="7" max="7" width="11" style="1" customWidth="1"/>
    <col min="8" max="8" width="16.5703125" style="1" customWidth="1"/>
    <col min="9" max="9" width="14.28515625" style="1" customWidth="1"/>
    <col min="10" max="10" width="13.42578125" style="1" customWidth="1"/>
    <col min="11" max="11" width="10.5703125" style="1" customWidth="1"/>
    <col min="12" max="12" width="15.28515625" style="1" customWidth="1"/>
    <col min="13" max="15" width="15.7109375" style="1" customWidth="1"/>
    <col min="16" max="16" width="11.42578125" style="1" bestFit="1" customWidth="1"/>
    <col min="17" max="16384" width="9.140625" style="1"/>
  </cols>
  <sheetData>
    <row r="1" spans="1:20" x14ac:dyDescent="0.25">
      <c r="A1" s="41" t="s">
        <v>10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20" x14ac:dyDescent="0.25">
      <c r="A2" s="42" t="s">
        <v>31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20" ht="15" customHeight="1" x14ac:dyDescent="0.25">
      <c r="A3" s="7" t="s">
        <v>9</v>
      </c>
      <c r="B3" s="43" t="s">
        <v>21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20" ht="27" customHeight="1" x14ac:dyDescent="0.25">
      <c r="A4" s="7" t="s">
        <v>0</v>
      </c>
      <c r="B4" s="44" t="s">
        <v>2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6"/>
    </row>
    <row r="5" spans="1:20" ht="57" customHeight="1" x14ac:dyDescent="0.25">
      <c r="A5" s="7" t="s">
        <v>1</v>
      </c>
      <c r="B5" s="47" t="s">
        <v>23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8"/>
      <c r="O5" s="8"/>
      <c r="P5" s="9"/>
      <c r="Q5" s="10"/>
      <c r="R5" s="10"/>
      <c r="S5" s="11"/>
      <c r="T5" s="12"/>
    </row>
    <row r="6" spans="1:20" ht="11.25" customHeight="1" x14ac:dyDescent="0.25">
      <c r="A6" s="15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8"/>
      <c r="O6" s="8"/>
      <c r="P6" s="13"/>
      <c r="Q6" s="9"/>
      <c r="R6" s="9"/>
      <c r="S6" s="14"/>
      <c r="T6" s="12"/>
    </row>
    <row r="7" spans="1:20" ht="12.75" customHeight="1" x14ac:dyDescent="0.25">
      <c r="A7" s="41" t="s">
        <v>11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</row>
    <row r="8" spans="1:20" s="17" customFormat="1" ht="87.75" customHeight="1" x14ac:dyDescent="0.25">
      <c r="A8" s="19" t="s">
        <v>12</v>
      </c>
      <c r="B8" s="19" t="s">
        <v>3</v>
      </c>
      <c r="C8" s="19" t="s">
        <v>4</v>
      </c>
      <c r="D8" s="19" t="s">
        <v>5</v>
      </c>
      <c r="E8" s="19" t="s">
        <v>18</v>
      </c>
      <c r="F8" s="19" t="s">
        <v>6</v>
      </c>
      <c r="G8" s="19" t="s">
        <v>7</v>
      </c>
      <c r="H8" s="19" t="s">
        <v>24</v>
      </c>
      <c r="I8" s="19" t="s">
        <v>8</v>
      </c>
      <c r="J8" s="19" t="s">
        <v>19</v>
      </c>
      <c r="K8" s="19" t="s">
        <v>20</v>
      </c>
      <c r="L8" s="19" t="s">
        <v>26</v>
      </c>
      <c r="M8" s="19" t="s">
        <v>25</v>
      </c>
    </row>
    <row r="9" spans="1:20" x14ac:dyDescent="0.25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6">
        <v>10</v>
      </c>
      <c r="K9" s="5">
        <v>11</v>
      </c>
      <c r="L9" s="6">
        <v>12</v>
      </c>
      <c r="M9" s="2">
        <v>13</v>
      </c>
    </row>
    <row r="10" spans="1:20" ht="22.5" x14ac:dyDescent="0.25">
      <c r="A10" s="28" t="s">
        <v>32</v>
      </c>
      <c r="B10" s="2" t="s">
        <v>13</v>
      </c>
      <c r="C10" s="6" t="s">
        <v>34</v>
      </c>
      <c r="D10" s="2" t="s">
        <v>14</v>
      </c>
      <c r="E10" s="22">
        <v>13636.36</v>
      </c>
      <c r="F10" s="28" t="s">
        <v>37</v>
      </c>
      <c r="G10" s="28">
        <v>32</v>
      </c>
      <c r="H10" s="26">
        <f>ROUND(AVERAGE(E10:E12),2)</f>
        <v>14086.06</v>
      </c>
      <c r="I10" s="26">
        <f>ROUND(SQRT(((SUM((POWER(E10-H10,2)),(POWER(E11-H10,2)),(POWER(E12-H10,2)))/2))),2)</f>
        <v>454.62</v>
      </c>
      <c r="J10" s="26">
        <f>ROUND((I10/H10*100),2)</f>
        <v>3.23</v>
      </c>
      <c r="K10" s="31">
        <v>10</v>
      </c>
      <c r="L10" s="23">
        <v>15000</v>
      </c>
      <c r="M10" s="26">
        <f>G10*L10</f>
        <v>480000</v>
      </c>
    </row>
    <row r="11" spans="1:20" ht="22.5" x14ac:dyDescent="0.25">
      <c r="A11" s="29"/>
      <c r="B11" s="2" t="s">
        <v>13</v>
      </c>
      <c r="C11" s="6" t="s">
        <v>35</v>
      </c>
      <c r="D11" s="2" t="s">
        <v>14</v>
      </c>
      <c r="E11" s="22">
        <v>14545.45</v>
      </c>
      <c r="F11" s="29"/>
      <c r="G11" s="29"/>
      <c r="H11" s="27"/>
      <c r="I11" s="27"/>
      <c r="J11" s="27"/>
      <c r="K11" s="32"/>
      <c r="L11" s="24"/>
      <c r="M11" s="27"/>
    </row>
    <row r="12" spans="1:20" ht="22.5" x14ac:dyDescent="0.25">
      <c r="A12" s="30"/>
      <c r="B12" s="2" t="s">
        <v>13</v>
      </c>
      <c r="C12" s="6" t="s">
        <v>36</v>
      </c>
      <c r="D12" s="2" t="s">
        <v>14</v>
      </c>
      <c r="E12" s="22">
        <v>14076.36</v>
      </c>
      <c r="F12" s="30"/>
      <c r="G12" s="30"/>
      <c r="H12" s="27"/>
      <c r="I12" s="27"/>
      <c r="J12" s="27"/>
      <c r="K12" s="33"/>
      <c r="L12" s="25"/>
      <c r="M12" s="27"/>
    </row>
    <row r="13" spans="1:20" ht="22.5" x14ac:dyDescent="0.25">
      <c r="A13" s="28" t="s">
        <v>33</v>
      </c>
      <c r="B13" s="2" t="s">
        <v>13</v>
      </c>
      <c r="C13" s="6" t="s">
        <v>34</v>
      </c>
      <c r="D13" s="2" t="s">
        <v>14</v>
      </c>
      <c r="E13" s="22">
        <v>8587.27</v>
      </c>
      <c r="F13" s="28" t="s">
        <v>37</v>
      </c>
      <c r="G13" s="28">
        <v>38</v>
      </c>
      <c r="H13" s="26">
        <f>ROUND(AVERAGE(E13:E15),2)</f>
        <v>8859.09</v>
      </c>
      <c r="I13" s="26">
        <f>ROUND(SQRT(((SUM((POWER(E13-H13,2)),(POWER(E14-H13,2)),(POWER(E15-H13,2)))/2))),2)</f>
        <v>274.58999999999997</v>
      </c>
      <c r="J13" s="26">
        <f>ROUND((I13/H13*100),2)</f>
        <v>3.1</v>
      </c>
      <c r="K13" s="31">
        <v>10</v>
      </c>
      <c r="L13" s="23">
        <v>9446</v>
      </c>
      <c r="M13" s="26">
        <f>G13*L13</f>
        <v>358948</v>
      </c>
    </row>
    <row r="14" spans="1:20" ht="22.5" x14ac:dyDescent="0.25">
      <c r="A14" s="29"/>
      <c r="B14" s="2" t="s">
        <v>13</v>
      </c>
      <c r="C14" s="6" t="s">
        <v>35</v>
      </c>
      <c r="D14" s="2" t="s">
        <v>14</v>
      </c>
      <c r="E14" s="22">
        <v>9136.36</v>
      </c>
      <c r="F14" s="29"/>
      <c r="G14" s="29"/>
      <c r="H14" s="27"/>
      <c r="I14" s="27"/>
      <c r="J14" s="27"/>
      <c r="K14" s="32"/>
      <c r="L14" s="24"/>
      <c r="M14" s="27"/>
    </row>
    <row r="15" spans="1:20" ht="22.5" x14ac:dyDescent="0.25">
      <c r="A15" s="30"/>
      <c r="B15" s="2" t="s">
        <v>13</v>
      </c>
      <c r="C15" s="6" t="s">
        <v>36</v>
      </c>
      <c r="D15" s="2" t="s">
        <v>14</v>
      </c>
      <c r="E15" s="22">
        <v>8853.64</v>
      </c>
      <c r="F15" s="30"/>
      <c r="G15" s="30"/>
      <c r="H15" s="27"/>
      <c r="I15" s="27"/>
      <c r="J15" s="27"/>
      <c r="K15" s="33"/>
      <c r="L15" s="25"/>
      <c r="M15" s="27"/>
    </row>
    <row r="16" spans="1:20" x14ac:dyDescent="0.25">
      <c r="A16" s="34" t="s">
        <v>22</v>
      </c>
      <c r="B16" s="35"/>
      <c r="C16" s="35"/>
      <c r="D16" s="35"/>
      <c r="E16" s="35"/>
      <c r="F16" s="35"/>
      <c r="G16" s="35"/>
      <c r="H16" s="35"/>
      <c r="I16" s="35"/>
      <c r="J16" s="35"/>
      <c r="K16" s="3"/>
      <c r="L16" s="3"/>
      <c r="M16" s="16">
        <f>SUM(M10:M15)</f>
        <v>838948</v>
      </c>
    </row>
    <row r="17" spans="1:13" x14ac:dyDescent="0.25">
      <c r="A17" s="38" t="s">
        <v>15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</row>
    <row r="18" spans="1:13" ht="51" customHeight="1" x14ac:dyDescent="0.25">
      <c r="A18" s="39" t="s">
        <v>30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</row>
    <row r="19" spans="1:13" ht="82.5" customHeight="1" x14ac:dyDescent="0.25">
      <c r="A19" s="36" t="s">
        <v>29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</row>
    <row r="20" spans="1:13" ht="12.75" customHeight="1" x14ac:dyDescent="0.25">
      <c r="A20" s="18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</row>
    <row r="21" spans="1:13" x14ac:dyDescent="0.25">
      <c r="A21" s="20" t="s">
        <v>38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</row>
    <row r="22" spans="1:13" x14ac:dyDescent="0.25">
      <c r="A22" s="20" t="s">
        <v>27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</row>
    <row r="23" spans="1:13" x14ac:dyDescent="0.25">
      <c r="A23" s="4" t="s">
        <v>16</v>
      </c>
    </row>
    <row r="24" spans="1:13" x14ac:dyDescent="0.25">
      <c r="A24" s="21" t="s">
        <v>28</v>
      </c>
    </row>
    <row r="25" spans="1:13" x14ac:dyDescent="0.25">
      <c r="A25" s="4" t="s">
        <v>17</v>
      </c>
    </row>
  </sheetData>
  <mergeCells count="28">
    <mergeCell ref="A1:M1"/>
    <mergeCell ref="A2:M2"/>
    <mergeCell ref="B3:M3"/>
    <mergeCell ref="B4:M4"/>
    <mergeCell ref="B5:M5"/>
    <mergeCell ref="A7:M7"/>
    <mergeCell ref="A10:A12"/>
    <mergeCell ref="A13:A15"/>
    <mergeCell ref="F10:F12"/>
    <mergeCell ref="A16:J16"/>
    <mergeCell ref="A19:M19"/>
    <mergeCell ref="A17:M17"/>
    <mergeCell ref="A18:M18"/>
    <mergeCell ref="J13:J15"/>
    <mergeCell ref="K10:K12"/>
    <mergeCell ref="K13:K15"/>
    <mergeCell ref="F13:F15"/>
    <mergeCell ref="G10:G12"/>
    <mergeCell ref="G13:G15"/>
    <mergeCell ref="H10:H12"/>
    <mergeCell ref="H13:H15"/>
    <mergeCell ref="L10:L12"/>
    <mergeCell ref="L13:L15"/>
    <mergeCell ref="M10:M12"/>
    <mergeCell ref="M13:M15"/>
    <mergeCell ref="I10:I12"/>
    <mergeCell ref="I13:I15"/>
    <mergeCell ref="J10:J12"/>
  </mergeCells>
  <phoneticPr fontId="7" type="noConversion"/>
  <pageMargins left="0.25" right="0.25" top="0.75" bottom="0.75" header="0.3" footer="0.3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Данчук Надежда Игоревна</dc:creator>
  <cp:lastModifiedBy>m9user</cp:lastModifiedBy>
  <cp:lastPrinted>2025-06-17T09:19:13Z</cp:lastPrinted>
  <dcterms:created xsi:type="dcterms:W3CDTF">2018-05-22T12:16:35Z</dcterms:created>
  <dcterms:modified xsi:type="dcterms:W3CDTF">2025-09-23T14:35:49Z</dcterms:modified>
</cp:coreProperties>
</file>